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814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  <sheet name="показатели факт2009 НВС" sheetId="5" r:id="rId5"/>
    <sheet name="расходы факт2009 НВС" sheetId="6" r:id="rId6"/>
  </sheets>
  <externalReferences>
    <externalReference r:id="rId7"/>
  </externalReference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4">'показатели факт2009 НВС'!$A$1:$D$16</definedName>
    <definedName name="_xlnm.Print_Area" localSheetId="3">'расходы факт2009 ВО'!$A$1:$C$24</definedName>
    <definedName name="_xlnm.Print_Area" localSheetId="1">'расходы факт2009 ВС'!$A$1:$C$24</definedName>
    <definedName name="_xlnm.Print_Area" localSheetId="5">'расходы факт2009 НВС'!$A$1:$C$18</definedName>
  </definedNames>
  <calcPr calcId="125725"/>
</workbook>
</file>

<file path=xl/calcChain.xml><?xml version="1.0" encoding="utf-8"?>
<calcChain xmlns="http://schemas.openxmlformats.org/spreadsheetml/2006/main">
  <c r="C11" i="6"/>
  <c r="A14" i="5" l="1"/>
  <c r="A15" s="1"/>
  <c r="A16" s="1"/>
  <c r="C23" i="4"/>
  <c r="C18"/>
  <c r="C15"/>
  <c r="D21" i="3"/>
  <c r="A13"/>
  <c r="A14" s="1"/>
  <c r="A15" s="1"/>
  <c r="A16" s="1"/>
  <c r="A17" s="1"/>
  <c r="A19" s="1"/>
  <c r="A20" s="1"/>
  <c r="A21" s="1"/>
  <c r="A12"/>
  <c r="C23" i="2"/>
  <c r="C18"/>
  <c r="C15"/>
  <c r="C13"/>
  <c r="C15" i="6" l="1"/>
  <c r="C16"/>
  <c r="C13" i="4"/>
  <c r="C14" i="6" l="1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17" i="6" l="1"/>
  <c r="C18" s="1"/>
  <c r="D15" i="5" s="1"/>
  <c r="D16" s="1"/>
</calcChain>
</file>

<file path=xl/sharedStrings.xml><?xml version="1.0" encoding="utf-8"?>
<sst xmlns="http://schemas.openxmlformats.org/spreadsheetml/2006/main" count="184" uniqueCount="86">
  <si>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</si>
  <si>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</si>
  <si>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</si>
  <si>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Кавалеровскому муниципальному району)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</si>
  <si>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</si>
  <si>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</si>
  <si>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</si>
  <si>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</si>
  <si>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</si>
  <si>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</si>
  <si>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</si>
  <si>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</si>
  <si>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</si>
  <si>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</si>
  <si>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</si>
  <si>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</si>
  <si>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</si>
  <si>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</si>
  <si>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</si>
  <si>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</si>
  <si>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</si>
  <si>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</si>
  <si>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</si>
  <si>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</si>
  <si>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</si>
  <si>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</si>
  <si>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</si>
  <si>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</si>
  <si>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</si>
  <si>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</si>
  <si>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</si>
  <si>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</si>
  <si>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</si>
  <si>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</si>
  <si>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</si>
  <si>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</si>
  <si>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</si>
  <si>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</si>
  <si>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</si>
  <si>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</si>
  <si>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</si>
  <si>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</si>
  <si>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</si>
  <si>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</si>
  <si>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</si>
  <si>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</si>
  <si>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</si>
  <si>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</si>
  <si>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</si>
  <si>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</si>
  <si>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</si>
  <si>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</si>
  <si>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</si>
  <si>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</si>
  <si>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</si>
  <si>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</si>
  <si>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</si>
  <si>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</si>
  <si>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</si>
  <si>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</si>
  <si>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</si>
  <si>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</si>
  <si>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</si>
  <si>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</si>
  <si>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</si>
  <si>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</si>
  <si>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</si>
  <si>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</si>
  <si>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</si>
  <si>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</si>
  <si>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</si>
  <si>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</si>
  <si>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</si>
  <si>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</si>
  <si>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</si>
  <si>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</si>
  <si>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</si>
  <si>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</si>
  <si>
    <t xml:space="preserve">  в сфере нецентрализованного холодного водоснабжения</t>
  </si>
  <si>
    <t>Объем отпущенной потребителям воды (полезный отпуск)</t>
  </si>
  <si>
    <t>Структура основных производственных расходов
КГУП "Примтеплоэнерго" за 2009 год 
 в сфере нецентрализованного холодного водоснабжения</t>
  </si>
  <si>
    <t>Расход воды, тыс. руб.</t>
  </si>
  <si>
    <t>вода, тыс. куб. м.</t>
  </si>
  <si>
    <t>тариф за 1 куб. м.</t>
  </si>
  <si>
    <t>2.1</t>
  </si>
  <si>
    <t>2.2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</si>
</sst>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1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10" fillId="2" borderId="2" xfId="0" applyNumberFormat="1" applyFont="1" applyFill="1" applyBorder="1"/>
    <xf numFmtId="166" fontId="8" fillId="2" borderId="2" xfId="0" applyNumberFormat="1" applyFont="1" applyFill="1" applyBorder="1"/>
    <xf numFmtId="164" fontId="8" fillId="2" borderId="2" xfId="0" applyNumberFormat="1" applyFont="1" applyFill="1" applyBorder="1"/>
    <xf numFmtId="167" fontId="11" fillId="2" borderId="0" xfId="0" applyNumberFormat="1" applyFont="1" applyFill="1" applyBorder="1" applyAlignment="1">
      <alignment horizontal="left" wrapText="1"/>
    </xf>
    <xf numFmtId="43" fontId="2" fillId="2" borderId="2" xfId="1" applyNumberFormat="1" applyFont="1" applyFill="1" applyBorder="1" applyAlignment="1">
      <alignment horizontal="center"/>
    </xf>
    <xf numFmtId="167" fontId="8" fillId="2" borderId="0" xfId="0" applyNumberFormat="1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09/&#1054;&#1058;&#1063;&#1045;&#1058;%202009/&#1054;&#1090;&#1095;&#1077;&#1090;%20&#1055;&#1054;&#1044;&#1042;&#1054;&#1047;%20&#1074;&#1086;&#1076;&#1099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в1"/>
    </sheetNames>
    <sheetDataSet>
      <sheetData sheetId="0">
        <row r="113">
          <cell r="X113">
            <v>26.589660000000002</v>
          </cell>
        </row>
        <row r="117">
          <cell r="X117">
            <v>7.2208899999999998</v>
          </cell>
        </row>
        <row r="146">
          <cell r="X146">
            <v>123.68097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F16" sqref="F16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.75" customHeight="1">
      <c r="D1" s="8"/>
    </row>
    <row r="2" spans="1:6" ht="21" customHeight="1">
      <c r="A2" s="60" t="s">
        <v>0</v>
      </c>
      <c r="B2" s="60"/>
      <c r="C2" s="60"/>
      <c r="D2" s="60"/>
    </row>
    <row r="3" spans="1:6" ht="21" customHeight="1">
      <c r="A3" s="61" t="s">
        <v>1</v>
      </c>
      <c r="B3" s="61"/>
      <c r="C3" s="61"/>
      <c r="D3" s="61"/>
    </row>
    <row r="4" spans="1:6" ht="21" customHeight="1">
      <c r="A4" s="61" t="s">
        <v>2</v>
      </c>
      <c r="B4" s="61"/>
      <c r="C4" s="61"/>
      <c r="D4" s="61"/>
    </row>
    <row r="5" spans="1:6" ht="6.75" customHeight="1">
      <c r="A5" s="9"/>
      <c r="B5" s="9"/>
      <c r="C5" s="9"/>
      <c r="D5" s="9"/>
    </row>
    <row r="6" spans="1:6" s="24" customFormat="1" ht="23.25" customHeight="1">
      <c r="A6" s="22" t="s">
        <v>3</v>
      </c>
      <c r="B6" s="23"/>
      <c r="C6" s="23"/>
      <c r="D6" s="23"/>
    </row>
    <row r="7" spans="1:6" ht="6" customHeight="1">
      <c r="A7" s="10"/>
      <c r="B7" s="10"/>
      <c r="C7" s="10"/>
      <c r="D7" s="10"/>
    </row>
    <row r="8" spans="1:6" ht="48.75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6" ht="21" customHeight="1">
      <c r="A9" s="12">
        <v>1</v>
      </c>
      <c r="B9" s="12">
        <v>2</v>
      </c>
      <c r="C9" s="12">
        <v>3</v>
      </c>
      <c r="D9" s="12">
        <v>4</v>
      </c>
    </row>
    <row r="10" spans="1:6" ht="35.25" customHeight="1">
      <c r="A10" s="62" t="s">
        <v>8</v>
      </c>
      <c r="B10" s="62"/>
      <c r="C10" s="62"/>
      <c r="D10" s="62"/>
    </row>
    <row r="11" spans="1:6" ht="31.5" customHeight="1">
      <c r="A11" s="3" t="s">
        <v>9</v>
      </c>
      <c r="B11" s="5" t="s">
        <v>10</v>
      </c>
      <c r="C11" s="13" t="s">
        <v>11</v>
      </c>
      <c r="D11" s="2">
        <v>1401.3976448817941</v>
      </c>
    </row>
    <row r="12" spans="1:6" ht="31.5" customHeight="1">
      <c r="A12" s="1">
        <f t="shared" ref="A12:A15" si="0">A11+1</f>
        <v>2</v>
      </c>
      <c r="B12" s="14" t="s">
        <v>12</v>
      </c>
      <c r="C12" s="13" t="s">
        <v>13</v>
      </c>
      <c r="D12" s="15">
        <v>1.0968478544358149</v>
      </c>
    </row>
    <row r="13" spans="1:6" ht="31.5" customHeight="1">
      <c r="A13" s="1">
        <f t="shared" si="0"/>
        <v>3</v>
      </c>
      <c r="B13" s="5" t="s">
        <v>14</v>
      </c>
      <c r="C13" s="13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13" t="s">
        <v>13</v>
      </c>
      <c r="D14" s="2">
        <v>15.04253199977159</v>
      </c>
    </row>
    <row r="15" spans="1:6" ht="30.95" customHeight="1">
      <c r="A15" s="1">
        <f t="shared" si="0"/>
        <v>5</v>
      </c>
      <c r="B15" s="5" t="s">
        <v>16</v>
      </c>
      <c r="C15" s="13" t="s">
        <v>11</v>
      </c>
      <c r="D15" s="2">
        <v>708.53734699999984</v>
      </c>
    </row>
    <row r="16" spans="1:6" ht="31.5" customHeight="1">
      <c r="A16" s="3" t="s">
        <v>17</v>
      </c>
      <c r="B16" s="16" t="s">
        <v>18</v>
      </c>
      <c r="C16" s="13" t="s">
        <v>11</v>
      </c>
      <c r="D16" s="2">
        <v>116.72447</v>
      </c>
      <c r="F16" s="17"/>
    </row>
    <row r="17" spans="1:6" ht="31.5" customHeight="1">
      <c r="A17" s="3" t="s">
        <v>19</v>
      </c>
      <c r="B17" s="16" t="s">
        <v>20</v>
      </c>
      <c r="C17" s="13" t="s">
        <v>11</v>
      </c>
      <c r="D17" s="2">
        <v>591.81289000000004</v>
      </c>
    </row>
    <row r="18" spans="1:6" ht="31.5" customHeight="1">
      <c r="A18" s="1">
        <f>A15+1</f>
        <v>6</v>
      </c>
      <c r="B18" s="14" t="s">
        <v>21</v>
      </c>
      <c r="C18" s="13" t="s">
        <v>22</v>
      </c>
      <c r="D18" s="15">
        <v>2.7033645474119186</v>
      </c>
    </row>
    <row r="19" spans="1:6" ht="31.5" customHeight="1">
      <c r="A19" s="1">
        <f>A18+1</f>
        <v>7</v>
      </c>
      <c r="B19" s="5" t="s">
        <v>23</v>
      </c>
      <c r="C19" s="13" t="s">
        <v>24</v>
      </c>
      <c r="D19" s="2">
        <v>98.2</v>
      </c>
    </row>
    <row r="20" spans="1:6" ht="31.5" customHeight="1">
      <c r="A20" s="1">
        <f t="shared" ref="A20:A22" si="1">A19+1</f>
        <v>8</v>
      </c>
      <c r="B20" s="5" t="s">
        <v>25</v>
      </c>
      <c r="C20" s="13" t="s">
        <v>26</v>
      </c>
      <c r="D20" s="4">
        <v>2</v>
      </c>
    </row>
    <row r="21" spans="1:6" ht="31.5" customHeight="1">
      <c r="A21" s="1">
        <f t="shared" si="1"/>
        <v>9</v>
      </c>
      <c r="B21" s="5" t="s">
        <v>27</v>
      </c>
      <c r="C21" s="13" t="s">
        <v>26</v>
      </c>
      <c r="D21" s="4">
        <v>4</v>
      </c>
    </row>
    <row r="22" spans="1:6" ht="31.5" customHeight="1">
      <c r="A22" s="1">
        <f t="shared" si="1"/>
        <v>10</v>
      </c>
      <c r="B22" s="5" t="s">
        <v>28</v>
      </c>
      <c r="C22" s="13" t="s">
        <v>29</v>
      </c>
      <c r="D22" s="4">
        <v>55</v>
      </c>
    </row>
    <row r="23" spans="1:6" ht="35.25" customHeight="1">
      <c r="A23" s="63" t="s">
        <v>30</v>
      </c>
      <c r="B23" s="64"/>
      <c r="C23" s="64"/>
      <c r="D23" s="65"/>
    </row>
    <row r="24" spans="1:6" ht="32.25" customHeight="1">
      <c r="A24" s="1">
        <f>A22+1</f>
        <v>11</v>
      </c>
      <c r="B24" s="18" t="s">
        <v>31</v>
      </c>
      <c r="C24" s="19" t="s">
        <v>32</v>
      </c>
      <c r="D24" s="20">
        <v>12457.940489999999</v>
      </c>
    </row>
    <row r="25" spans="1:6" ht="33" customHeight="1">
      <c r="A25" s="1">
        <f>A24+1</f>
        <v>12</v>
      </c>
      <c r="B25" s="5" t="s">
        <v>33</v>
      </c>
      <c r="C25" s="19" t="s">
        <v>32</v>
      </c>
      <c r="D25" s="20">
        <v>18672.63652</v>
      </c>
    </row>
    <row r="26" spans="1:6" ht="36.75" customHeight="1">
      <c r="A26" s="1">
        <f>A25+1</f>
        <v>13</v>
      </c>
      <c r="B26" s="5" t="s">
        <v>34</v>
      </c>
      <c r="C26" s="19" t="s">
        <v>32</v>
      </c>
      <c r="D26" s="20">
        <f>D24-D25</f>
        <v>-6214.696030000001</v>
      </c>
      <c r="F26" s="21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23" activePane="bottomRight" state="frozen"/>
      <selection activeCell="H19" sqref="H19"/>
      <selection pane="topRight" activeCell="H19" sqref="H19"/>
      <selection pane="bottomLeft" activeCell="H19" sqref="H19"/>
      <selection pane="bottomRight" activeCell="B22" sqref="B22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4.5" customHeight="1">
      <c r="C1" s="26"/>
    </row>
    <row r="2" spans="1:3" ht="58.5" customHeight="1">
      <c r="A2" s="66" t="s">
        <v>35</v>
      </c>
      <c r="B2" s="66"/>
      <c r="C2" s="66"/>
    </row>
    <row r="3" spans="1:3" ht="7.5" customHeight="1">
      <c r="A3" s="27"/>
      <c r="B3" s="27"/>
      <c r="C3" s="27"/>
    </row>
    <row r="4" spans="1:3" ht="7.5" customHeight="1">
      <c r="A4" s="28"/>
      <c r="B4" s="28"/>
      <c r="C4" s="29"/>
    </row>
    <row r="5" spans="1:3" s="49" customFormat="1" ht="20.25" customHeight="1">
      <c r="A5" s="22" t="s">
        <v>3</v>
      </c>
      <c r="C5" s="50" t="s">
        <v>36</v>
      </c>
    </row>
    <row r="6" spans="1:3" ht="6.75" customHeight="1">
      <c r="A6" s="28"/>
      <c r="B6" s="28"/>
      <c r="C6" s="29"/>
    </row>
    <row r="7" spans="1:3" ht="17.25" customHeight="1">
      <c r="A7" s="67" t="s">
        <v>37</v>
      </c>
      <c r="B7" s="67" t="s">
        <v>5</v>
      </c>
      <c r="C7" s="70" t="s">
        <v>38</v>
      </c>
    </row>
    <row r="8" spans="1:3" ht="17.25" customHeight="1">
      <c r="A8" s="68"/>
      <c r="B8" s="68"/>
      <c r="C8" s="70"/>
    </row>
    <row r="9" spans="1:3" ht="17.25" customHeight="1">
      <c r="A9" s="69"/>
      <c r="B9" s="69"/>
      <c r="C9" s="70"/>
    </row>
    <row r="10" spans="1:3" ht="19.5" customHeight="1">
      <c r="A10" s="30">
        <v>1</v>
      </c>
      <c r="B10" s="30">
        <v>2</v>
      </c>
      <c r="C10" s="30">
        <v>3</v>
      </c>
    </row>
    <row r="11" spans="1:3" ht="18.75" customHeight="1">
      <c r="A11" s="31">
        <v>1</v>
      </c>
      <c r="B11" s="14" t="s">
        <v>39</v>
      </c>
      <c r="C11" s="32">
        <v>10879.93994</v>
      </c>
    </row>
    <row r="12" spans="1:3" ht="18" customHeight="1">
      <c r="A12" s="31" t="s">
        <v>40</v>
      </c>
      <c r="B12" s="33" t="s">
        <v>41</v>
      </c>
      <c r="C12" s="32">
        <v>3788.4887099999996</v>
      </c>
    </row>
    <row r="13" spans="1:3" ht="18" customHeight="1">
      <c r="A13" s="31" t="s">
        <v>42</v>
      </c>
      <c r="B13" s="33" t="s">
        <v>43</v>
      </c>
      <c r="C13" s="34">
        <f>IF(C12=0,,C11/C12)</f>
        <v>2.8718417218141852</v>
      </c>
    </row>
    <row r="14" spans="1:3" ht="18" customHeight="1">
      <c r="A14" s="31" t="s">
        <v>44</v>
      </c>
      <c r="B14" s="14" t="s">
        <v>45</v>
      </c>
      <c r="C14" s="32">
        <v>76.880449999999996</v>
      </c>
    </row>
    <row r="15" spans="1:3" s="38" customFormat="1" ht="31.5">
      <c r="A15" s="35" t="s">
        <v>46</v>
      </c>
      <c r="B15" s="36" t="s">
        <v>47</v>
      </c>
      <c r="C15" s="37">
        <f>SUM(C16:C17)</f>
        <v>9894.7893999999997</v>
      </c>
    </row>
    <row r="16" spans="1:3" ht="18" customHeight="1">
      <c r="A16" s="31" t="s">
        <v>48</v>
      </c>
      <c r="B16" s="39" t="s">
        <v>49</v>
      </c>
      <c r="C16" s="32">
        <v>7896.7426999999998</v>
      </c>
    </row>
    <row r="17" spans="1:4" ht="18" customHeight="1">
      <c r="A17" s="31" t="s">
        <v>50</v>
      </c>
      <c r="B17" s="39" t="s">
        <v>51</v>
      </c>
      <c r="C17" s="32">
        <v>1998.0467000000001</v>
      </c>
    </row>
    <row r="18" spans="1:4" s="38" customFormat="1" ht="18" customHeight="1">
      <c r="A18" s="40" t="s">
        <v>52</v>
      </c>
      <c r="B18" s="41" t="s">
        <v>53</v>
      </c>
      <c r="C18" s="37">
        <f>SUM(C19:C20)</f>
        <v>24.135899999999999</v>
      </c>
    </row>
    <row r="19" spans="1:4" ht="18" customHeight="1">
      <c r="A19" s="31" t="s">
        <v>54</v>
      </c>
      <c r="B19" s="39" t="s">
        <v>55</v>
      </c>
      <c r="C19" s="32">
        <v>0</v>
      </c>
    </row>
    <row r="20" spans="1:4" ht="18" customHeight="1">
      <c r="A20" s="31" t="s">
        <v>56</v>
      </c>
      <c r="B20" s="39" t="s">
        <v>57</v>
      </c>
      <c r="C20" s="32">
        <v>24.135899999999999</v>
      </c>
    </row>
    <row r="21" spans="1:4" ht="18" customHeight="1">
      <c r="A21" s="31" t="s">
        <v>58</v>
      </c>
      <c r="B21" s="42" t="s">
        <v>59</v>
      </c>
      <c r="C21" s="32">
        <v>309.57479000000001</v>
      </c>
    </row>
    <row r="22" spans="1:4" ht="31.5">
      <c r="A22" s="31" t="s">
        <v>60</v>
      </c>
      <c r="B22" s="42" t="s">
        <v>61</v>
      </c>
      <c r="C22" s="32">
        <v>7463.2706099999996</v>
      </c>
    </row>
    <row r="23" spans="1:4" ht="31.5">
      <c r="A23" s="31" t="s">
        <v>62</v>
      </c>
      <c r="B23" s="42" t="s">
        <v>63</v>
      </c>
      <c r="C23" s="32">
        <f>C22+C24-C11-C14-C15-C18-C21</f>
        <v>4793.0951299999961</v>
      </c>
    </row>
    <row r="24" spans="1:4" s="38" customFormat="1" ht="20.25" customHeight="1">
      <c r="A24" s="40" t="s">
        <v>64</v>
      </c>
      <c r="B24" s="41" t="s">
        <v>65</v>
      </c>
      <c r="C24" s="37">
        <v>18515.144999999997</v>
      </c>
      <c r="D24" s="43"/>
    </row>
    <row r="25" spans="1:4" s="47" customFormat="1" ht="12" customHeight="1">
      <c r="A25" s="44"/>
      <c r="B25" s="45"/>
      <c r="C25" s="46"/>
    </row>
    <row r="26" spans="1:4" ht="15.75" customHeight="1">
      <c r="A26" s="48"/>
      <c r="B26" s="48"/>
      <c r="C26" s="48"/>
    </row>
    <row r="27" spans="1:4">
      <c r="A27" s="25" t="s">
        <v>66</v>
      </c>
    </row>
    <row r="29" spans="1:4" ht="15.75" customHeight="1"/>
    <row r="30" spans="1:4" ht="15.75" customHeight="1"/>
    <row r="31" spans="1:4" ht="15.75" customHeight="1">
      <c r="B31" s="28"/>
    </row>
    <row r="32" spans="1:4" ht="15.75" customHeight="1">
      <c r="B32" s="28"/>
    </row>
    <row r="33" spans="2:2" ht="15.75" customHeight="1">
      <c r="B33" s="28"/>
    </row>
    <row r="34" spans="2:2" ht="15.75" customHeight="1">
      <c r="B34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20" activePane="bottomRight" state="frozen"/>
      <selection activeCell="B22" sqref="B22"/>
      <selection pane="topRight" activeCell="B22" sqref="B22"/>
      <selection pane="bottomLeft" activeCell="B22" sqref="B22"/>
      <selection pane="bottomRight" activeCell="D21" sqref="D2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6.75" customHeight="1">
      <c r="D1" s="8"/>
    </row>
    <row r="2" spans="1:4" ht="27.75" customHeight="1">
      <c r="A2" s="60" t="s">
        <v>0</v>
      </c>
      <c r="B2" s="60"/>
      <c r="C2" s="60"/>
      <c r="D2" s="60"/>
    </row>
    <row r="3" spans="1:4" ht="27.75" customHeight="1">
      <c r="A3" s="61" t="s">
        <v>67</v>
      </c>
      <c r="B3" s="61"/>
      <c r="C3" s="61"/>
      <c r="D3" s="61"/>
    </row>
    <row r="4" spans="1:4" ht="27.75" customHeight="1">
      <c r="A4" s="61" t="s">
        <v>2</v>
      </c>
      <c r="B4" s="61"/>
      <c r="C4" s="61"/>
      <c r="D4" s="61"/>
    </row>
    <row r="5" spans="1:4" ht="6.75" customHeight="1">
      <c r="A5" s="9"/>
      <c r="B5" s="9"/>
      <c r="C5" s="9"/>
      <c r="D5" s="9"/>
    </row>
    <row r="6" spans="1:4" s="24" customFormat="1" ht="27" customHeight="1">
      <c r="A6" s="22" t="s">
        <v>3</v>
      </c>
      <c r="B6" s="23"/>
      <c r="C6" s="23"/>
      <c r="D6" s="23"/>
    </row>
    <row r="7" spans="1:4" ht="6.75" customHeight="1">
      <c r="A7" s="10"/>
      <c r="B7" s="10"/>
      <c r="C7" s="10"/>
      <c r="D7" s="10"/>
    </row>
    <row r="8" spans="1:4" ht="66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62" t="s">
        <v>8</v>
      </c>
      <c r="B10" s="62"/>
      <c r="C10" s="62"/>
      <c r="D10" s="62"/>
    </row>
    <row r="11" spans="1:4" ht="31.5" customHeight="1">
      <c r="A11" s="3" t="s">
        <v>9</v>
      </c>
      <c r="B11" s="5" t="s">
        <v>68</v>
      </c>
      <c r="C11" s="13" t="s">
        <v>11</v>
      </c>
      <c r="D11" s="2">
        <v>766.96254811612903</v>
      </c>
    </row>
    <row r="12" spans="1:4" ht="30.95" customHeight="1">
      <c r="A12" s="1">
        <f>A11+1</f>
        <v>2</v>
      </c>
      <c r="B12" s="5" t="s">
        <v>69</v>
      </c>
      <c r="C12" s="13" t="s">
        <v>11</v>
      </c>
      <c r="D12" s="2">
        <v>709.12693400000001</v>
      </c>
    </row>
    <row r="13" spans="1:4" ht="30.95" customHeight="1">
      <c r="A13" s="1">
        <f t="shared" ref="A13:A17" si="0">A12+1</f>
        <v>3</v>
      </c>
      <c r="B13" s="5" t="s">
        <v>70</v>
      </c>
      <c r="C13" s="13" t="s">
        <v>11</v>
      </c>
      <c r="D13" s="2">
        <v>766.96299999999997</v>
      </c>
    </row>
    <row r="14" spans="1:4" ht="31.5" customHeight="1">
      <c r="A14" s="1">
        <f t="shared" si="0"/>
        <v>4</v>
      </c>
      <c r="B14" s="5" t="s">
        <v>71</v>
      </c>
      <c r="C14" s="13" t="s">
        <v>24</v>
      </c>
      <c r="D14" s="2">
        <v>57.4</v>
      </c>
    </row>
    <row r="15" spans="1:4" ht="31.5" customHeight="1">
      <c r="A15" s="1">
        <f t="shared" si="0"/>
        <v>5</v>
      </c>
      <c r="B15" s="5" t="s">
        <v>72</v>
      </c>
      <c r="C15" s="13" t="s">
        <v>26</v>
      </c>
      <c r="D15" s="4">
        <v>1</v>
      </c>
    </row>
    <row r="16" spans="1:4" ht="31.5" customHeight="1">
      <c r="A16" s="1">
        <f t="shared" si="0"/>
        <v>6</v>
      </c>
      <c r="B16" s="5" t="s">
        <v>73</v>
      </c>
      <c r="C16" s="13" t="s">
        <v>26</v>
      </c>
      <c r="D16" s="4">
        <v>1</v>
      </c>
    </row>
    <row r="17" spans="1:6" ht="31.5" customHeight="1">
      <c r="A17" s="1">
        <f t="shared" si="0"/>
        <v>7</v>
      </c>
      <c r="B17" s="5" t="s">
        <v>28</v>
      </c>
      <c r="C17" s="13" t="s">
        <v>29</v>
      </c>
      <c r="D17" s="4">
        <v>44</v>
      </c>
    </row>
    <row r="18" spans="1:6" ht="35.25" customHeight="1">
      <c r="A18" s="63" t="s">
        <v>30</v>
      </c>
      <c r="B18" s="64"/>
      <c r="C18" s="64"/>
      <c r="D18" s="65"/>
    </row>
    <row r="19" spans="1:6" ht="32.25" customHeight="1">
      <c r="A19" s="1">
        <f>A17+1</f>
        <v>8</v>
      </c>
      <c r="B19" s="18" t="s">
        <v>74</v>
      </c>
      <c r="C19" s="19" t="s">
        <v>32</v>
      </c>
      <c r="D19" s="20">
        <v>10304.867029999999</v>
      </c>
    </row>
    <row r="20" spans="1:6" ht="33" customHeight="1">
      <c r="A20" s="1">
        <f>A19+1</f>
        <v>9</v>
      </c>
      <c r="B20" s="5" t="s">
        <v>75</v>
      </c>
      <c r="C20" s="19" t="s">
        <v>32</v>
      </c>
      <c r="D20" s="20">
        <v>14553.927009999999</v>
      </c>
    </row>
    <row r="21" spans="1:6" ht="36.75" customHeight="1">
      <c r="A21" s="1">
        <f>A20+1</f>
        <v>10</v>
      </c>
      <c r="B21" s="5" t="s">
        <v>76</v>
      </c>
      <c r="C21" s="19" t="s">
        <v>32</v>
      </c>
      <c r="D21" s="20">
        <f>D19-D20</f>
        <v>-4249.05998</v>
      </c>
      <c r="F21" s="21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C24" sqref="C24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5.25" customHeight="1">
      <c r="C1" s="26"/>
    </row>
    <row r="2" spans="1:3" ht="62.25" customHeight="1">
      <c r="A2" s="66" t="s">
        <v>77</v>
      </c>
      <c r="B2" s="66"/>
      <c r="C2" s="66"/>
    </row>
    <row r="3" spans="1:3" ht="8.25" customHeight="1">
      <c r="A3" s="27"/>
      <c r="B3" s="27"/>
      <c r="C3" s="27"/>
    </row>
    <row r="4" spans="1:3" ht="9" customHeight="1">
      <c r="A4" s="28"/>
      <c r="B4" s="28"/>
      <c r="C4" s="29"/>
    </row>
    <row r="5" spans="1:3" s="49" customFormat="1" ht="20.25" customHeight="1">
      <c r="A5" s="22" t="s">
        <v>3</v>
      </c>
      <c r="C5" s="50" t="s">
        <v>36</v>
      </c>
    </row>
    <row r="6" spans="1:3" ht="9.75" customHeight="1">
      <c r="A6" s="28"/>
      <c r="B6" s="28"/>
      <c r="C6" s="29"/>
    </row>
    <row r="7" spans="1:3" ht="15.75" customHeight="1">
      <c r="A7" s="67" t="s">
        <v>37</v>
      </c>
      <c r="B7" s="67" t="s">
        <v>5</v>
      </c>
      <c r="C7" s="70" t="s">
        <v>38</v>
      </c>
    </row>
    <row r="8" spans="1:3" ht="15.75" customHeight="1">
      <c r="A8" s="68"/>
      <c r="B8" s="68"/>
      <c r="C8" s="70"/>
    </row>
    <row r="9" spans="1:3" ht="15.75" customHeight="1">
      <c r="A9" s="69"/>
      <c r="B9" s="69"/>
      <c r="C9" s="70"/>
    </row>
    <row r="10" spans="1:3" ht="17.25" customHeight="1">
      <c r="A10" s="30">
        <v>1</v>
      </c>
      <c r="B10" s="30">
        <v>2</v>
      </c>
      <c r="C10" s="30">
        <v>3</v>
      </c>
    </row>
    <row r="11" spans="1:3" ht="18.75" customHeight="1">
      <c r="A11" s="31">
        <v>1</v>
      </c>
      <c r="B11" s="14" t="s">
        <v>39</v>
      </c>
      <c r="C11" s="32">
        <v>2636.1881899999998</v>
      </c>
    </row>
    <row r="12" spans="1:3" ht="18" customHeight="1">
      <c r="A12" s="31" t="s">
        <v>40</v>
      </c>
      <c r="B12" s="33" t="s">
        <v>41</v>
      </c>
      <c r="C12" s="32">
        <v>918.14107000000001</v>
      </c>
    </row>
    <row r="13" spans="1:3" ht="18" customHeight="1">
      <c r="A13" s="31" t="s">
        <v>42</v>
      </c>
      <c r="B13" s="33" t="s">
        <v>43</v>
      </c>
      <c r="C13" s="34">
        <f>IF(C12=0,,C11/C12)</f>
        <v>2.871223471138264</v>
      </c>
    </row>
    <row r="14" spans="1:3" ht="18" customHeight="1">
      <c r="A14" s="31" t="s">
        <v>44</v>
      </c>
      <c r="B14" s="14" t="s">
        <v>45</v>
      </c>
      <c r="C14" s="32">
        <v>0.65068999999999999</v>
      </c>
    </row>
    <row r="15" spans="1:3" s="38" customFormat="1" ht="31.5">
      <c r="A15" s="35" t="s">
        <v>46</v>
      </c>
      <c r="B15" s="36" t="s">
        <v>47</v>
      </c>
      <c r="C15" s="37">
        <f>SUM(C16:C17)</f>
        <v>7377.2112799999995</v>
      </c>
    </row>
    <row r="16" spans="1:3" ht="18" customHeight="1">
      <c r="A16" s="31" t="s">
        <v>48</v>
      </c>
      <c r="B16" s="39" t="s">
        <v>49</v>
      </c>
      <c r="C16" s="32">
        <v>5879.8148000000001</v>
      </c>
    </row>
    <row r="17" spans="1:4" ht="18" customHeight="1">
      <c r="A17" s="31" t="s">
        <v>50</v>
      </c>
      <c r="B17" s="39" t="s">
        <v>51</v>
      </c>
      <c r="C17" s="32">
        <v>1497.3964799999999</v>
      </c>
    </row>
    <row r="18" spans="1:4" s="38" customFormat="1" ht="18" customHeight="1">
      <c r="A18" s="40" t="s">
        <v>52</v>
      </c>
      <c r="B18" s="41" t="s">
        <v>53</v>
      </c>
      <c r="C18" s="37">
        <f>SUM(C19:C20)</f>
        <v>5.0204000000000004</v>
      </c>
    </row>
    <row r="19" spans="1:4" ht="18" customHeight="1">
      <c r="A19" s="31" t="s">
        <v>54</v>
      </c>
      <c r="B19" s="39" t="s">
        <v>55</v>
      </c>
      <c r="C19" s="32">
        <v>0</v>
      </c>
    </row>
    <row r="20" spans="1:4" ht="18" customHeight="1">
      <c r="A20" s="31" t="s">
        <v>56</v>
      </c>
      <c r="B20" s="39" t="s">
        <v>57</v>
      </c>
      <c r="C20" s="32">
        <v>5.0204000000000004</v>
      </c>
    </row>
    <row r="21" spans="1:4" ht="18" customHeight="1">
      <c r="A21" s="31" t="s">
        <v>58</v>
      </c>
      <c r="B21" s="42" t="s">
        <v>59</v>
      </c>
      <c r="C21" s="32">
        <v>111.04723</v>
      </c>
    </row>
    <row r="22" spans="1:4" ht="32.25" customHeight="1">
      <c r="A22" s="31" t="s">
        <v>60</v>
      </c>
      <c r="B22" s="42" t="s">
        <v>61</v>
      </c>
      <c r="C22" s="32">
        <v>0</v>
      </c>
    </row>
    <row r="23" spans="1:4" ht="31.5">
      <c r="A23" s="31" t="s">
        <v>62</v>
      </c>
      <c r="B23" s="42" t="s">
        <v>63</v>
      </c>
      <c r="C23" s="32">
        <f>C22+C24-C11-C14-C15-C18-C21</f>
        <v>4266.4638799999984</v>
      </c>
    </row>
    <row r="24" spans="1:4" s="38" customFormat="1" ht="20.25" customHeight="1">
      <c r="A24" s="40" t="s">
        <v>64</v>
      </c>
      <c r="B24" s="41" t="s">
        <v>65</v>
      </c>
      <c r="C24" s="37">
        <v>14396.58167</v>
      </c>
      <c r="D24" s="43"/>
    </row>
    <row r="25" spans="1:4" s="47" customFormat="1" ht="12" customHeight="1">
      <c r="A25" s="44"/>
      <c r="B25" s="45"/>
      <c r="C25" s="46"/>
    </row>
    <row r="26" spans="1:4" ht="15.75" customHeight="1">
      <c r="A26" s="48"/>
      <c r="B26" s="48"/>
      <c r="C26" s="48"/>
    </row>
    <row r="27" spans="1:4">
      <c r="A27" s="25" t="s">
        <v>66</v>
      </c>
    </row>
    <row r="29" spans="1:4" ht="15.75" customHeight="1"/>
    <row r="30" spans="1:4" ht="15.75" customHeight="1"/>
    <row r="31" spans="1:4" ht="15.75" customHeight="1">
      <c r="B31" s="28"/>
    </row>
    <row r="32" spans="1:4" ht="15.75" customHeight="1">
      <c r="B32" s="28"/>
    </row>
    <row r="33" spans="2:2" ht="15.75" customHeight="1">
      <c r="B33" s="28"/>
    </row>
    <row r="34" spans="2:2" ht="15.75" customHeight="1">
      <c r="B34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D12" sqref="D12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.75" customHeight="1">
      <c r="D1" s="8"/>
    </row>
    <row r="2" spans="1:6" ht="21" customHeight="1">
      <c r="A2" s="60" t="s">
        <v>0</v>
      </c>
      <c r="B2" s="60"/>
      <c r="C2" s="60"/>
      <c r="D2" s="60"/>
    </row>
    <row r="3" spans="1:6" ht="21" customHeight="1">
      <c r="A3" s="61" t="s">
        <v>78</v>
      </c>
      <c r="B3" s="61"/>
      <c r="C3" s="61"/>
      <c r="D3" s="61"/>
    </row>
    <row r="4" spans="1:6" ht="21" customHeight="1">
      <c r="A4" s="61" t="s">
        <v>2</v>
      </c>
      <c r="B4" s="61"/>
      <c r="C4" s="61"/>
      <c r="D4" s="61"/>
    </row>
    <row r="5" spans="1:6" ht="6.75" customHeight="1">
      <c r="A5" s="51"/>
      <c r="B5" s="51"/>
      <c r="C5" s="51"/>
      <c r="D5" s="51"/>
    </row>
    <row r="6" spans="1:6" s="24" customFormat="1" ht="23.25" customHeight="1">
      <c r="A6" s="22" t="s">
        <v>3</v>
      </c>
      <c r="B6" s="23"/>
      <c r="C6" s="23"/>
      <c r="D6" s="23"/>
    </row>
    <row r="7" spans="1:6" ht="6" customHeight="1">
      <c r="A7" s="10"/>
      <c r="B7" s="10"/>
      <c r="C7" s="10"/>
      <c r="D7" s="10"/>
    </row>
    <row r="8" spans="1:6" ht="48.75" customHeight="1">
      <c r="A8" s="52" t="s">
        <v>4</v>
      </c>
      <c r="B8" s="52" t="s">
        <v>5</v>
      </c>
      <c r="C8" s="52" t="s">
        <v>6</v>
      </c>
      <c r="D8" s="52" t="s">
        <v>7</v>
      </c>
    </row>
    <row r="9" spans="1:6" ht="21" customHeight="1">
      <c r="A9" s="12">
        <v>1</v>
      </c>
      <c r="B9" s="12">
        <v>2</v>
      </c>
      <c r="C9" s="12">
        <v>3</v>
      </c>
      <c r="D9" s="12">
        <v>4</v>
      </c>
    </row>
    <row r="10" spans="1:6" ht="35.25" customHeight="1">
      <c r="A10" s="62" t="s">
        <v>8</v>
      </c>
      <c r="B10" s="62"/>
      <c r="C10" s="62"/>
      <c r="D10" s="62"/>
    </row>
    <row r="11" spans="1:6" ht="30.95" customHeight="1">
      <c r="A11" s="1">
        <v>1</v>
      </c>
      <c r="B11" s="5" t="s">
        <v>79</v>
      </c>
      <c r="C11" s="13" t="s">
        <v>11</v>
      </c>
      <c r="D11" s="58">
        <v>9.2616800000000013E-2</v>
      </c>
    </row>
    <row r="12" spans="1:6" ht="31.5" customHeight="1">
      <c r="A12" s="1">
        <v>2</v>
      </c>
      <c r="B12" s="5" t="s">
        <v>28</v>
      </c>
      <c r="C12" s="13" t="s">
        <v>29</v>
      </c>
      <c r="D12" s="2">
        <v>0.2</v>
      </c>
    </row>
    <row r="13" spans="1:6" ht="35.25" customHeight="1">
      <c r="A13" s="63" t="s">
        <v>30</v>
      </c>
      <c r="B13" s="64"/>
      <c r="C13" s="64"/>
      <c r="D13" s="65"/>
    </row>
    <row r="14" spans="1:6" ht="32.25" customHeight="1">
      <c r="A14" s="1">
        <f>A12+1</f>
        <v>3</v>
      </c>
      <c r="B14" s="18" t="s">
        <v>31</v>
      </c>
      <c r="C14" s="19" t="s">
        <v>32</v>
      </c>
      <c r="D14" s="20">
        <v>43.837589999999999</v>
      </c>
    </row>
    <row r="15" spans="1:6" ht="33" customHeight="1">
      <c r="A15" s="1">
        <f>A14+1</f>
        <v>4</v>
      </c>
      <c r="B15" s="5" t="s">
        <v>33</v>
      </c>
      <c r="C15" s="19" t="s">
        <v>32</v>
      </c>
      <c r="D15" s="20">
        <f>'расходы факт2009 НВС'!C18</f>
        <v>157.49152000000001</v>
      </c>
    </row>
    <row r="16" spans="1:6" ht="36.75" customHeight="1">
      <c r="A16" s="1">
        <f>A15+1</f>
        <v>5</v>
      </c>
      <c r="B16" s="5" t="s">
        <v>34</v>
      </c>
      <c r="C16" s="19" t="s">
        <v>32</v>
      </c>
      <c r="D16" s="20">
        <f>D14-D15</f>
        <v>-113.65393</v>
      </c>
      <c r="F16" s="21"/>
    </row>
  </sheetData>
  <mergeCells count="5">
    <mergeCell ref="A2:D2"/>
    <mergeCell ref="A3:D3"/>
    <mergeCell ref="A4:D4"/>
    <mergeCell ref="A10:D10"/>
    <mergeCell ref="A13:D13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D15" sqref="D15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4" ht="4.5" customHeight="1">
      <c r="C1" s="26"/>
    </row>
    <row r="2" spans="1:4" ht="58.5" customHeight="1">
      <c r="A2" s="66" t="s">
        <v>80</v>
      </c>
      <c r="B2" s="66"/>
      <c r="C2" s="66"/>
    </row>
    <row r="3" spans="1:4" ht="7.5" customHeight="1">
      <c r="A3" s="53"/>
      <c r="B3" s="53"/>
      <c r="C3" s="53"/>
    </row>
    <row r="4" spans="1:4" ht="7.5" customHeight="1">
      <c r="A4" s="28"/>
      <c r="B4" s="28"/>
      <c r="C4" s="29"/>
    </row>
    <row r="5" spans="1:4" s="49" customFormat="1" ht="20.25" customHeight="1">
      <c r="A5" s="22" t="s">
        <v>3</v>
      </c>
      <c r="C5" s="50" t="s">
        <v>36</v>
      </c>
    </row>
    <row r="6" spans="1:4" ht="6.75" customHeight="1">
      <c r="A6" s="28"/>
      <c r="B6" s="28"/>
      <c r="C6" s="29"/>
    </row>
    <row r="7" spans="1:4" ht="17.25" customHeight="1">
      <c r="A7" s="67" t="s">
        <v>37</v>
      </c>
      <c r="B7" s="67" t="s">
        <v>5</v>
      </c>
      <c r="C7" s="70" t="s">
        <v>38</v>
      </c>
    </row>
    <row r="8" spans="1:4" ht="17.25" customHeight="1">
      <c r="A8" s="68"/>
      <c r="B8" s="68"/>
      <c r="C8" s="70"/>
    </row>
    <row r="9" spans="1:4" ht="17.25" customHeight="1">
      <c r="A9" s="69"/>
      <c r="B9" s="69"/>
      <c r="C9" s="70"/>
    </row>
    <row r="10" spans="1:4" ht="18.75" customHeight="1">
      <c r="A10" s="30">
        <v>1</v>
      </c>
      <c r="B10" s="30">
        <v>2</v>
      </c>
      <c r="C10" s="30">
        <v>3</v>
      </c>
    </row>
    <row r="11" spans="1:4" ht="18" customHeight="1">
      <c r="A11" s="40">
        <v>1</v>
      </c>
      <c r="B11" s="36" t="s">
        <v>81</v>
      </c>
      <c r="C11" s="54">
        <f>C12*C13</f>
        <v>0</v>
      </c>
    </row>
    <row r="12" spans="1:4" ht="18" customHeight="1">
      <c r="A12" s="31" t="s">
        <v>40</v>
      </c>
      <c r="B12" s="33" t="s">
        <v>82</v>
      </c>
      <c r="C12" s="55"/>
    </row>
    <row r="13" spans="1:4" ht="18" customHeight="1">
      <c r="A13" s="31" t="s">
        <v>42</v>
      </c>
      <c r="B13" s="33" t="s">
        <v>83</v>
      </c>
      <c r="C13" s="34"/>
    </row>
    <row r="14" spans="1:4" s="38" customFormat="1" ht="35.25" customHeight="1">
      <c r="A14" s="35" t="s">
        <v>44</v>
      </c>
      <c r="B14" s="36" t="s">
        <v>47</v>
      </c>
      <c r="C14" s="54">
        <f>SUM(C15:C16)</f>
        <v>33.810549999999999</v>
      </c>
    </row>
    <row r="15" spans="1:4" ht="18" customHeight="1">
      <c r="A15" s="31" t="s">
        <v>84</v>
      </c>
      <c r="B15" s="39" t="s">
        <v>49</v>
      </c>
      <c r="C15" s="56">
        <f>[1]Кав1!$X$113</f>
        <v>26.589660000000002</v>
      </c>
      <c r="D15" s="59"/>
    </row>
    <row r="16" spans="1:4" ht="18" customHeight="1">
      <c r="A16" s="31" t="s">
        <v>85</v>
      </c>
      <c r="B16" s="39" t="s">
        <v>51</v>
      </c>
      <c r="C16" s="56">
        <f>[1]Кав1!$X$117</f>
        <v>7.2208899999999998</v>
      </c>
    </row>
    <row r="17" spans="1:4" ht="31.5">
      <c r="A17" s="31" t="s">
        <v>46</v>
      </c>
      <c r="B17" s="42" t="s">
        <v>63</v>
      </c>
      <c r="C17" s="56">
        <f>[1]Кав1!$X$146</f>
        <v>123.68097</v>
      </c>
    </row>
    <row r="18" spans="1:4" s="38" customFormat="1" ht="20.25" customHeight="1">
      <c r="A18" s="40" t="s">
        <v>52</v>
      </c>
      <c r="B18" s="41" t="s">
        <v>65</v>
      </c>
      <c r="C18" s="54">
        <f>C11+C14+C17</f>
        <v>157.49152000000001</v>
      </c>
      <c r="D18" s="43"/>
    </row>
    <row r="19" spans="1:4" s="47" customFormat="1" ht="12" customHeight="1">
      <c r="A19" s="44"/>
      <c r="B19" s="45"/>
      <c r="C19" s="46"/>
    </row>
    <row r="20" spans="1:4" ht="15.75" customHeight="1">
      <c r="A20" s="48"/>
      <c r="B20" s="48"/>
      <c r="C20" s="57"/>
    </row>
    <row r="21" spans="1:4">
      <c r="A21" s="25" t="s">
        <v>66</v>
      </c>
    </row>
    <row r="23" spans="1:4" ht="15.75" customHeight="1"/>
    <row r="24" spans="1:4" ht="15.75" customHeight="1"/>
    <row r="25" spans="1:4" ht="15.75" customHeight="1">
      <c r="B25" s="28"/>
    </row>
    <row r="26" spans="1:4" ht="15.75" customHeight="1">
      <c r="B26" s="28"/>
    </row>
    <row r="27" spans="1:4" ht="15.75" customHeight="1">
      <c r="B27" s="28"/>
    </row>
    <row r="28" spans="1:4" ht="15.75" customHeight="1">
      <c r="B28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показатели факт2009 НВС</vt:lpstr>
      <vt:lpstr>расходы факт2009 НВС</vt:lpstr>
      <vt:lpstr>'показатели факт2009 ВО'!Область_печати</vt:lpstr>
      <vt:lpstr>'показатели факт2009 ВС'!Область_печати</vt:lpstr>
      <vt:lpstr>'показатели факт2009 НВС'!Область_печати</vt:lpstr>
      <vt:lpstr>'расходы факт2009 ВО'!Область_печати</vt:lpstr>
      <vt:lpstr>'расходы факт2009 ВС'!Область_печати</vt:lpstr>
      <vt:lpstr>'расходы факт2009 НВС'!Область_печати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Солодовник Светлана</cp:lastModifiedBy>
  <dcterms:created xsi:type="dcterms:W3CDTF">2010-11-09T05:38:33Z</dcterms:created>
  <dcterms:modified xsi:type="dcterms:W3CDTF">2011-05-05T05:44:50Z</dcterms:modified>
</cp:coreProperties>
</file>